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89E697C6-0E8B-4049-96C1-5C44D36A83C7}" xr6:coauthVersionLast="47" xr6:coauthVersionMax="47" xr10:uidLastSave="{00000000-0000-0000-0000-000000000000}"/>
  <bookViews>
    <workbookView xWindow="28680" yWindow="-120" windowWidth="29040" windowHeight="15720" xr2:uid="{52653310-F3BD-44E4-9BB4-A59579BF9318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R2" i="2" s="1"/>
  <c r="Q2" i="2"/>
  <c r="D3" i="2"/>
  <c r="G3" i="2"/>
  <c r="H3" i="2"/>
  <c r="J3" i="2"/>
  <c r="K3" i="2"/>
  <c r="M5" i="2" s="1"/>
  <c r="L3" i="2"/>
  <c r="M3" i="2"/>
  <c r="O3" i="2"/>
  <c r="P3" i="2"/>
  <c r="I4" i="2"/>
  <c r="I5" i="2"/>
  <c r="S5" i="2" l="1"/>
  <c r="P5" i="2"/>
  <c r="S2" i="2"/>
</calcChain>
</file>

<file path=xl/sharedStrings.xml><?xml version="1.0" encoding="utf-8"?>
<sst xmlns="http://schemas.openxmlformats.org/spreadsheetml/2006/main" count="63" uniqueCount="61">
  <si>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</si>
  <si>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</si>
  <si>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</si>
  <si>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</si>
  <si>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</si>
  <si>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</si>
  <si>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</si>
  <si>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</si>
  <si>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</si>
  <si>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</si>
  <si>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</si>
  <si>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</si>
  <si>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</si>
  <si>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</si>
  <si>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</si>
  <si>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</si>
  <si>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</si>
  <si>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</si>
  <si>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</si>
  <si>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</si>
  <si>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</si>
  <si>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</si>
  <si>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</si>
  <si>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</si>
  <si>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</si>
  <si>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</si>
  <si>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</si>
  <si>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</si>
  <si>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</si>
  <si>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</si>
  <si>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</si>
  <si>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</si>
  <si>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</si>
  <si>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</si>
  <si>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</si>
  <si>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</si>
  <si>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</si>
  <si>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</si>
  <si>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</si>
  <si>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</si>
  <si>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</si>
  <si>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</si>
  <si>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</si>
  <si>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</si>
  <si>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003-017-029-0510</t>
  </si>
  <si>
    <t>5221 CO RD 437</t>
  </si>
  <si>
    <t>WD</t>
  </si>
  <si>
    <t>03-ARM'S LENGTH</t>
  </si>
  <si>
    <t>4525</t>
  </si>
  <si>
    <t>L234/P172</t>
  </si>
  <si>
    <t>4525 PERCH LAKE &amp; SMALL LKS</t>
  </si>
  <si>
    <t>NOT INSPECTED</t>
  </si>
  <si>
    <t>402</t>
  </si>
  <si>
    <t>E-SM LAKE FF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</si>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</sst>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D4D5-6E8E-4D03-9B7F-7D43D4159FEA}">
  <dimension ref="A1:BL5"/>
  <sheetViews>
    <sheetView tabSelected="1" workbookViewId="0"/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Bot="1" x14ac:dyDescent="0.3">
      <c r="A2" t="s">
        <v>44</v>
      </c>
      <c r="B2" t="s">
        <v>45</v>
      </c>
      <c r="C2" s="24">
        <v>45117</v>
      </c>
      <c r="D2" s="14">
        <v>85000</v>
      </c>
      <c r="E2" t="s">
        <v>46</v>
      </c>
      <c r="F2" t="s">
        <v>47</v>
      </c>
      <c r="G2" s="14">
        <v>85000</v>
      </c>
      <c r="H2" s="14">
        <v>13100</v>
      </c>
      <c r="I2" s="19">
        <f>H2/G2*100</f>
        <v>15.411764705882353</v>
      </c>
      <c r="J2" s="14">
        <v>26250</v>
      </c>
      <c r="K2" s="14">
        <f>G2-0</f>
        <v>85000</v>
      </c>
      <c r="L2" s="14">
        <v>26250</v>
      </c>
      <c r="M2" s="29">
        <v>175</v>
      </c>
      <c r="N2" s="33">
        <v>221.533997</v>
      </c>
      <c r="O2" s="38">
        <v>0.89</v>
      </c>
      <c r="P2" s="38">
        <v>0.89</v>
      </c>
      <c r="Q2" s="14">
        <f>K2/M2</f>
        <v>485.71428571428572</v>
      </c>
      <c r="R2" s="14">
        <f>K2/O2</f>
        <v>95505.617977528091</v>
      </c>
      <c r="S2" s="43">
        <f>K2/O2/43560</f>
        <v>2.192507299759598</v>
      </c>
      <c r="T2" s="38">
        <v>175</v>
      </c>
      <c r="U2" s="5" t="s">
        <v>48</v>
      </c>
      <c r="V2" t="s">
        <v>49</v>
      </c>
      <c r="X2" t="s">
        <v>50</v>
      </c>
      <c r="Y2">
        <v>0</v>
      </c>
      <c r="Z2">
        <v>0</v>
      </c>
      <c r="AA2" t="s">
        <v>51</v>
      </c>
      <c r="AC2" s="6" t="s">
        <v>52</v>
      </c>
      <c r="AD2" t="s">
        <v>53</v>
      </c>
      <c r="AL2" s="2"/>
      <c r="BC2" s="2"/>
      <c r="BE2" s="2"/>
    </row>
    <row r="3" spans="1:64" ht="15.75" thickTop="1" x14ac:dyDescent="0.25">
      <c r="A3" s="7"/>
      <c r="B3" s="7"/>
      <c r="C3" s="25" t="s">
        <v>54</v>
      </c>
      <c r="D3" s="15">
        <f>+SUM(D2:D2)</f>
        <v>85000</v>
      </c>
      <c r="E3" s="7"/>
      <c r="F3" s="7"/>
      <c r="G3" s="15">
        <f>+SUM(G2:G2)</f>
        <v>85000</v>
      </c>
      <c r="H3" s="15">
        <f>+SUM(H2:H2)</f>
        <v>13100</v>
      </c>
      <c r="I3" s="20"/>
      <c r="J3" s="15">
        <f>+SUM(J2:J2)</f>
        <v>26250</v>
      </c>
      <c r="K3" s="15">
        <f>+SUM(K2:K2)</f>
        <v>85000</v>
      </c>
      <c r="L3" s="15">
        <f>+SUM(L2:L2)</f>
        <v>26250</v>
      </c>
      <c r="M3" s="30">
        <f>+SUM(M2:M2)</f>
        <v>175</v>
      </c>
      <c r="N3" s="34"/>
      <c r="O3" s="39">
        <f>+SUM(O2:O2)</f>
        <v>0.89</v>
      </c>
      <c r="P3" s="39">
        <f>+SUM(P2:P2)</f>
        <v>0.89</v>
      </c>
      <c r="Q3" s="15"/>
      <c r="R3" s="15"/>
      <c r="S3" s="44"/>
      <c r="T3" s="39"/>
      <c r="U3" s="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64" x14ac:dyDescent="0.25">
      <c r="A4" s="9"/>
      <c r="B4" s="9"/>
      <c r="C4" s="26"/>
      <c r="D4" s="16"/>
      <c r="E4" s="9"/>
      <c r="F4" s="9"/>
      <c r="G4" s="16"/>
      <c r="H4" s="16" t="s">
        <v>55</v>
      </c>
      <c r="I4" s="21">
        <f>H3/G3*100</f>
        <v>15.411764705882353</v>
      </c>
      <c r="J4" s="16"/>
      <c r="K4" s="16"/>
      <c r="L4" s="16" t="s">
        <v>56</v>
      </c>
      <c r="M4" s="31"/>
      <c r="N4" s="35"/>
      <c r="O4" s="40" t="s">
        <v>56</v>
      </c>
      <c r="P4" s="40"/>
      <c r="Q4" s="16"/>
      <c r="R4" s="16" t="s">
        <v>56</v>
      </c>
      <c r="S4" s="45"/>
      <c r="T4" s="40"/>
      <c r="U4" s="10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64" x14ac:dyDescent="0.25">
      <c r="A5" s="11"/>
      <c r="B5" s="11"/>
      <c r="C5" s="27"/>
      <c r="D5" s="17"/>
      <c r="E5" s="11"/>
      <c r="F5" s="11"/>
      <c r="G5" s="17"/>
      <c r="H5" s="17" t="s">
        <v>57</v>
      </c>
      <c r="I5" s="22" t="e">
        <f>STDEV(I2:I2)</f>
        <v>#DIV/0!</v>
      </c>
      <c r="J5" s="17"/>
      <c r="K5" s="17"/>
      <c r="L5" s="17" t="s">
        <v>58</v>
      </c>
      <c r="M5" s="47">
        <f>K3/M3</f>
        <v>485.71428571428572</v>
      </c>
      <c r="N5" s="36"/>
      <c r="O5" s="41" t="s">
        <v>59</v>
      </c>
      <c r="P5" s="41">
        <f>K3/O3</f>
        <v>95505.617977528091</v>
      </c>
      <c r="Q5" s="17"/>
      <c r="R5" s="17" t="s">
        <v>60</v>
      </c>
      <c r="S5" s="46">
        <f>K3/O3/43560</f>
        <v>2.192507299759598</v>
      </c>
      <c r="T5" s="41"/>
      <c r="U5" s="12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</sheetData>
  <conditionalFormatting sqref="A2:AR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9B42-6089-4BEF-A80D-31FDAC3E8D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2025-02-04T23:35:20Z</dcterms:created>
  <dcterms:modified xsi:type="dcterms:W3CDTF">2025-02-04T23:36:50Z</dcterms:modified>
</cp:coreProperties>
</file>